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1520" windowHeight="4560" tabRatio="770"/>
  </bookViews>
  <sheets>
    <sheet name="School Form 5 (SF5)" sheetId="13" r:id="rId1"/>
    <sheet name="Sheet1" sheetId="15" r:id="rId2"/>
  </sheets>
  <definedNames>
    <definedName name="_xlnm.Print_Area" localSheetId="0">'School Form 5 (SF5)'!$A$1:$Q$71</definedName>
    <definedName name="_xlnm.Print_Titles" localSheetId="0">'School Form 5 (SF5)'!$1:$12</definedName>
  </definedNames>
  <calcPr calcId="125725"/>
</workbook>
</file>

<file path=xl/calcChain.xml><?xml version="1.0" encoding="utf-8"?>
<calcChain xmlns="http://schemas.openxmlformats.org/spreadsheetml/2006/main">
  <c r="G69" i="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P17" s="1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13"/>
  <c r="A70"/>
  <c r="A43"/>
  <c r="O16" l="1"/>
  <c r="P24"/>
  <c r="P25"/>
  <c r="P16"/>
  <c r="P21"/>
  <c r="P23"/>
  <c r="P15"/>
  <c r="O24"/>
  <c r="Q24" s="1"/>
  <c r="O17"/>
  <c r="Q17" s="1"/>
  <c r="P22"/>
  <c r="O15"/>
  <c r="Q15" s="1"/>
  <c r="O21"/>
  <c r="O23"/>
  <c r="O25"/>
  <c r="O22"/>
  <c r="A71"/>
  <c r="Q16" l="1"/>
  <c r="Q22"/>
  <c r="Q23"/>
  <c r="Q25"/>
  <c r="Q21"/>
</calcChain>
</file>

<file path=xl/comments1.xml><?xml version="1.0" encoding="utf-8"?>
<comments xmlns="http://schemas.openxmlformats.org/spreadsheetml/2006/main">
  <authors>
    <author>Compaq</author>
  </authors>
  <commentList>
    <comment ref="F13" authorId="0">
      <text>
        <r>
          <rPr>
            <b/>
            <sz val="9"/>
            <color indexed="81"/>
            <rFont val="Tahoma"/>
            <charset val="1"/>
          </rPr>
          <t xml:space="preserve">Dole:
Entry General Average
</t>
        </r>
      </text>
    </comment>
  </commentList>
</comments>
</file>

<file path=xl/sharedStrings.xml><?xml version="1.0" encoding="utf-8"?>
<sst xmlns="http://schemas.openxmlformats.org/spreadsheetml/2006/main" count="126" uniqueCount="55">
  <si>
    <t>TOTAL</t>
  </si>
  <si>
    <t>MALE</t>
  </si>
  <si>
    <t>School Head</t>
  </si>
  <si>
    <t>FEMALE</t>
  </si>
  <si>
    <t>SUMMARY TABLE</t>
  </si>
  <si>
    <t>LEVEL OF PROFICIENCY</t>
  </si>
  <si>
    <t>Class Adviser</t>
  </si>
  <si>
    <t>GUIDELINES:</t>
  </si>
  <si>
    <t>PROMOTED</t>
  </si>
  <si>
    <t>RETAINED</t>
  </si>
  <si>
    <t>PREPARED BY:</t>
  </si>
  <si>
    <t xml:space="preserve">2. To be prepared by the Adviser.  Final rating per subject area should be taken from the record of subject teacher.  The class adviser should make the computation of General Average. </t>
  </si>
  <si>
    <t>LRN</t>
  </si>
  <si>
    <t>CERTIFIED CORRECT &amp; SUBMITTED:</t>
  </si>
  <si>
    <t>School Year</t>
  </si>
  <si>
    <t>Region</t>
  </si>
  <si>
    <t>Division</t>
  </si>
  <si>
    <t>District</t>
  </si>
  <si>
    <t>School ID</t>
  </si>
  <si>
    <t>School Name</t>
  </si>
  <si>
    <t>Grade Level</t>
  </si>
  <si>
    <t>Section</t>
  </si>
  <si>
    <t>Curriculum</t>
  </si>
  <si>
    <t xml:space="preserve">  LEARNER'S NAME                                                                       (Last Name, First Name, Middle Name)   </t>
  </si>
  <si>
    <t>GENERAL AVERAGE (Numerical Value in 3 decimal places for honor learner, 2 for non-honor &amp; Descriptive Letter)</t>
  </si>
  <si>
    <t>(This replaced Forms 18-E1, 18-E2, 18A and List of Graduates)</t>
  </si>
  <si>
    <t xml:space="preserve">ACTION TAKEN: PROMOTED, *IRREGULAR or RETAINED        </t>
  </si>
  <si>
    <t xml:space="preserve">*IRREGULAR </t>
  </si>
  <si>
    <t>3. On the summary table, reflect the  total number of learners promoted, retained and irregular ( *for grade 7 onwards only) and the level of proficiency according to the individual general average</t>
  </si>
  <si>
    <t>4. Must tallied with the total enrollment report as of End of School Year GESP /GSSP (BEIS)</t>
  </si>
  <si>
    <t>5. Protocols of validation &amp; submission will remain under the discretion of the Schools Division Superintendent</t>
  </si>
  <si>
    <t xml:space="preserve">STATUS </t>
  </si>
  <si>
    <t>REVIEWED BY:</t>
  </si>
  <si>
    <t>1. For All Grade/Year Levels</t>
  </si>
  <si>
    <t>APPROVED:</t>
  </si>
  <si>
    <t>Legend:</t>
  </si>
  <si>
    <t>B</t>
  </si>
  <si>
    <t>D</t>
  </si>
  <si>
    <t>AP</t>
  </si>
  <si>
    <t>P</t>
  </si>
  <si>
    <t>A</t>
  </si>
  <si>
    <t>B - BEGINNNING (74% &amp; below)</t>
  </si>
  <si>
    <t>D - DEVELOPING (75% - 79%)</t>
  </si>
  <si>
    <t>AP - APPROACHING PROFICIENCY (80%-84%)</t>
  </si>
  <si>
    <t>P - PROFICIENT (85% - 89%)</t>
  </si>
  <si>
    <t>A - ADVANCED (90%  &amp; above)</t>
  </si>
  <si>
    <t>As of End of Current School year</t>
  </si>
  <si>
    <t>INCOMPLETE SUBJECT/S (This column is for K to 12 Curriculum and remaining RBEC in High School. Elementary grades level that still implementing RBEC need not to fill up this column)</t>
  </si>
  <si>
    <t>From previous school years completed as of end of current School Year</t>
  </si>
  <si>
    <t>2013  -  2014</t>
  </si>
  <si>
    <t>,</t>
  </si>
  <si>
    <r>
      <rPr>
        <b/>
        <sz val="10"/>
        <color theme="1"/>
        <rFont val="Wingdings"/>
        <charset val="2"/>
      </rPr>
      <t xml:space="preserve">ï  </t>
    </r>
    <r>
      <rPr>
        <b/>
        <sz val="10"/>
        <color theme="1"/>
        <rFont val="Century Gothic"/>
        <family val="2"/>
      </rPr>
      <t>TOTAL MALE</t>
    </r>
  </si>
  <si>
    <r>
      <rPr>
        <b/>
        <sz val="10"/>
        <color theme="1"/>
        <rFont val="Wingdings"/>
        <charset val="2"/>
      </rPr>
      <t xml:space="preserve">ï  </t>
    </r>
    <r>
      <rPr>
        <b/>
        <sz val="10"/>
        <color theme="1"/>
        <rFont val="Century Gothic"/>
        <family val="2"/>
      </rPr>
      <t>COMBINED</t>
    </r>
  </si>
  <si>
    <t xml:space="preserve">School Form 5: </t>
  </si>
  <si>
    <t>REPORT ON PROMOTION &amp; LEVEL OF PROFICIENCY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</si>
</sst>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i/>
      <sz val="14"/>
      <color theme="1"/>
      <name val="Arial Narrow"/>
      <family val="2"/>
    </font>
    <font>
      <b/>
      <sz val="10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Belwe Lt BT"/>
      <family val="1"/>
    </font>
    <font>
      <b/>
      <sz val="11"/>
      <color theme="1"/>
      <name val="Belwe Lt BT"/>
      <family val="1"/>
    </font>
    <font>
      <sz val="14"/>
      <color theme="1"/>
      <name val="Belwe Lt BT"/>
      <family val="1"/>
    </font>
    <font>
      <sz val="11"/>
      <color theme="1"/>
      <name val="Belwe Lt BT"/>
      <family val="1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8"/>
      <color theme="1"/>
      <name val="Arial Narrow"/>
      <family val="2"/>
    </font>
    <font>
      <sz val="12"/>
      <color theme="1"/>
      <name val="Belwe Lt BT"/>
      <family val="1"/>
    </font>
    <font>
      <i/>
      <sz val="12"/>
      <color theme="1"/>
      <name val="Belwe Lt BT"/>
      <family val="1"/>
    </font>
    <font>
      <b/>
      <sz val="10"/>
      <color theme="1"/>
      <name val="Century Gothic"/>
      <family val="2"/>
    </font>
    <font>
      <b/>
      <sz val="10"/>
      <color theme="1"/>
      <name val="Wingdings"/>
      <charset val="2"/>
    </font>
    <font>
      <b/>
      <sz val="18"/>
      <color theme="1"/>
      <name val="Belwe Lt BT"/>
      <family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9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8" fillId="0" borderId="9" xfId="1" applyNumberFormat="1" applyFont="1" applyBorder="1" applyAlignment="1">
      <alignment horizontal="left" vertical="top"/>
    </xf>
    <xf numFmtId="10" fontId="18" fillId="0" borderId="12" xfId="3" applyNumberFormat="1" applyFont="1" applyBorder="1" applyAlignment="1">
      <alignment horizontal="center" vertical="center"/>
    </xf>
    <xf numFmtId="9" fontId="18" fillId="0" borderId="13" xfId="0" applyNumberFormat="1" applyFont="1" applyBorder="1" applyAlignment="1">
      <alignment horizontal="center" vertical="center"/>
    </xf>
    <xf numFmtId="1" fontId="18" fillId="0" borderId="10" xfId="1" quotePrefix="1" applyNumberFormat="1" applyFont="1" applyBorder="1" applyAlignment="1">
      <alignment horizontal="left" vertical="top"/>
    </xf>
    <xf numFmtId="10" fontId="19" fillId="0" borderId="14" xfId="3" applyNumberFormat="1" applyFont="1" applyBorder="1" applyAlignment="1">
      <alignment horizontal="center" vertical="top" wrapText="1"/>
    </xf>
    <xf numFmtId="9" fontId="18" fillId="0" borderId="16" xfId="0" applyNumberFormat="1" applyFont="1" applyBorder="1" applyAlignment="1">
      <alignment horizontal="center" vertical="center"/>
    </xf>
    <xf numFmtId="1" fontId="18" fillId="0" borderId="10" xfId="1" applyNumberFormat="1" applyFont="1" applyBorder="1" applyAlignment="1">
      <alignment horizontal="left" vertical="top"/>
    </xf>
    <xf numFmtId="0" fontId="18" fillId="0" borderId="10" xfId="0" applyFont="1" applyBorder="1" applyAlignment="1">
      <alignment vertical="center"/>
    </xf>
    <xf numFmtId="10" fontId="18" fillId="0" borderId="14" xfId="3" applyNumberFormat="1" applyFont="1" applyBorder="1" applyAlignment="1">
      <alignment horizontal="center" vertical="center"/>
    </xf>
    <xf numFmtId="10" fontId="18" fillId="0" borderId="14" xfId="3" applyNumberFormat="1" applyFont="1" applyBorder="1" applyAlignment="1">
      <alignment horizontal="center" vertical="top"/>
    </xf>
    <xf numFmtId="0" fontId="18" fillId="0" borderId="11" xfId="0" applyFont="1" applyBorder="1" applyAlignment="1">
      <alignment vertical="center"/>
    </xf>
    <xf numFmtId="10" fontId="18" fillId="0" borderId="15" xfId="3" applyNumberFormat="1" applyFont="1" applyBorder="1" applyAlignment="1">
      <alignment horizontal="center" vertical="center"/>
    </xf>
    <xf numFmtId="9" fontId="18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18" fillId="0" borderId="12" xfId="1" applyNumberFormat="1" applyFont="1" applyBorder="1" applyAlignment="1">
      <alignment vertical="top"/>
    </xf>
    <xf numFmtId="1" fontId="18" fillId="0" borderId="19" xfId="1" applyNumberFormat="1" applyFont="1" applyBorder="1" applyAlignment="1">
      <alignment vertical="top"/>
    </xf>
    <xf numFmtId="1" fontId="18" fillId="0" borderId="13" xfId="1" applyNumberFormat="1" applyFont="1" applyBorder="1" applyAlignment="1">
      <alignment vertical="top"/>
    </xf>
    <xf numFmtId="0" fontId="23" fillId="0" borderId="1" xfId="0" applyFont="1" applyBorder="1" applyAlignment="1">
      <alignment horizontal="center" vertical="center"/>
    </xf>
    <xf numFmtId="10" fontId="18" fillId="2" borderId="2" xfId="3" applyNumberFormat="1" applyFont="1" applyFill="1" applyBorder="1" applyAlignment="1">
      <alignment horizontal="center" vertical="center"/>
    </xf>
    <xf numFmtId="9" fontId="18" fillId="2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8" fillId="2" borderId="1" xfId="1" applyFont="1" applyFill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1" fontId="18" fillId="0" borderId="14" xfId="1" applyNumberFormat="1" applyFont="1" applyBorder="1" applyAlignment="1">
      <alignment vertical="top"/>
    </xf>
    <xf numFmtId="1" fontId="18" fillId="0" borderId="17" xfId="1" applyNumberFormat="1" applyFont="1" applyBorder="1" applyAlignment="1">
      <alignment vertical="top"/>
    </xf>
    <xf numFmtId="1" fontId="18" fillId="0" borderId="16" xfId="1" applyNumberFormat="1" applyFont="1" applyBorder="1" applyAlignment="1">
      <alignment vertical="top"/>
    </xf>
    <xf numFmtId="0" fontId="18" fillId="0" borderId="10" xfId="1" applyFont="1" applyBorder="1" applyAlignment="1">
      <alignment horizontal="left" vertical="center"/>
    </xf>
    <xf numFmtId="1" fontId="18" fillId="0" borderId="15" xfId="1" applyNumberFormat="1" applyFont="1" applyBorder="1" applyAlignment="1">
      <alignment vertical="top"/>
    </xf>
    <xf numFmtId="1" fontId="18" fillId="0" borderId="21" xfId="1" applyNumberFormat="1" applyFont="1" applyBorder="1" applyAlignment="1">
      <alignment vertical="top"/>
    </xf>
    <xf numFmtId="1" fontId="18" fillId="0" borderId="18" xfId="1" applyNumberFormat="1" applyFont="1" applyBorder="1" applyAlignment="1">
      <alignment vertical="top"/>
    </xf>
    <xf numFmtId="0" fontId="18" fillId="0" borderId="11" xfId="1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9" fillId="0" borderId="10" xfId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top"/>
    </xf>
    <xf numFmtId="0" fontId="18" fillId="0" borderId="10" xfId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87923</xdr:colOff>
      <xdr:row>0</xdr:row>
      <xdr:rowOff>131885</xdr:rowOff>
    </xdr:from>
    <xdr:ext cx="1003788" cy="893884"/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5846" y="131885"/>
          <a:ext cx="1003788" cy="893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14654</xdr:colOff>
      <xdr:row>0</xdr:row>
      <xdr:rowOff>87921</xdr:rowOff>
    </xdr:from>
    <xdr:ext cx="1106365" cy="989137"/>
    <xdr:pic>
      <xdr:nvPicPr>
        <xdr:cNvPr id="6" name="Picture 5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4654" y="87921"/>
          <a:ext cx="1106365" cy="9891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71"/>
  <sheetViews>
    <sheetView showGridLines="0" tabSelected="1" showWhiteSpace="0" topLeftCell="A10" zoomScale="115" zoomScaleNormal="115" workbookViewId="0">
      <selection activeCell="Q25" sqref="Q25"/>
    </sheetView>
  </sheetViews>
  <sheetFormatPr defaultColWidth="10.28515625" defaultRowHeight="16.5"/>
  <cols>
    <col min="1" max="1" width="13" style="3" bestFit="1" customWidth="1"/>
    <col min="2" max="2" width="12" style="3" customWidth="1"/>
    <col min="3" max="3" width="1.5703125" style="3" bestFit="1" customWidth="1"/>
    <col min="4" max="4" width="13.85546875" style="3" customWidth="1"/>
    <col min="5" max="5" width="3" style="3" bestFit="1" customWidth="1"/>
    <col min="6" max="6" width="9.28515625" style="19" customWidth="1"/>
    <col min="7" max="7" width="6.42578125" style="19" customWidth="1"/>
    <col min="8" max="8" width="10.85546875" style="19" customWidth="1"/>
    <col min="9" max="9" width="9.5703125" style="3" customWidth="1"/>
    <col min="10" max="10" width="7" style="3" customWidth="1"/>
    <col min="11" max="11" width="11.28515625" style="3" customWidth="1"/>
    <col min="12" max="12" width="0.5703125" style="3" customWidth="1"/>
    <col min="13" max="13" width="2" style="3" customWidth="1"/>
    <col min="14" max="14" width="12.5703125" style="3" bestFit="1" customWidth="1"/>
    <col min="15" max="15" width="4.85546875" style="3" bestFit="1" customWidth="1"/>
    <col min="16" max="16" width="6.5703125" style="3" bestFit="1" customWidth="1"/>
    <col min="17" max="17" width="6" style="3" bestFit="1" customWidth="1"/>
    <col min="18" max="16384" width="10.28515625" style="3"/>
  </cols>
  <sheetData>
    <row r="1" spans="1:26" ht="23.25">
      <c r="A1" s="98"/>
      <c r="B1" s="96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6" ht="17.25" thickBot="1">
      <c r="A2" s="98"/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6"/>
      <c r="P2" s="96"/>
      <c r="Q2" s="96"/>
    </row>
    <row r="3" spans="1:26" ht="17.25" thickTop="1">
      <c r="A3" s="9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6"/>
      <c r="P3" s="96"/>
      <c r="Q3" s="96"/>
    </row>
    <row r="4" spans="1:26" ht="23.25" customHeight="1">
      <c r="A4" s="11"/>
      <c r="B4" s="10" t="s">
        <v>15</v>
      </c>
      <c r="C4" s="74"/>
      <c r="D4" s="74"/>
      <c r="E4" s="99" t="s">
        <v>16</v>
      </c>
      <c r="F4" s="100"/>
      <c r="G4" s="106"/>
      <c r="H4" s="106"/>
      <c r="I4" s="81" t="s">
        <v>17</v>
      </c>
      <c r="J4" s="100"/>
      <c r="K4" s="74"/>
      <c r="L4" s="74"/>
      <c r="M4" s="74"/>
      <c r="N4" s="74"/>
      <c r="O4" s="5"/>
      <c r="P4" s="5"/>
      <c r="Q4" s="5"/>
    </row>
    <row r="5" spans="1:26" ht="9.75" customHeight="1">
      <c r="A5" s="11"/>
      <c r="B5" s="11"/>
      <c r="C5" s="8"/>
      <c r="D5" s="8"/>
      <c r="E5" s="54"/>
      <c r="F5" s="11"/>
      <c r="G5" s="7"/>
      <c r="H5" s="26"/>
      <c r="I5" s="11"/>
      <c r="J5" s="11"/>
      <c r="K5" s="7"/>
      <c r="L5" s="7"/>
      <c r="M5" s="5"/>
      <c r="N5" s="5"/>
      <c r="O5" s="5"/>
      <c r="P5" s="5"/>
      <c r="Q5" s="5"/>
    </row>
    <row r="6" spans="1:26" ht="23.25" customHeight="1">
      <c r="A6" s="81" t="s">
        <v>18</v>
      </c>
      <c r="B6" s="81"/>
      <c r="C6" s="83"/>
      <c r="D6" s="83"/>
      <c r="E6" s="80" t="s">
        <v>14</v>
      </c>
      <c r="F6" s="80"/>
      <c r="G6" s="105" t="s">
        <v>49</v>
      </c>
      <c r="H6" s="105"/>
      <c r="I6" s="80" t="s">
        <v>22</v>
      </c>
      <c r="J6" s="100"/>
      <c r="K6" s="108"/>
      <c r="L6" s="108"/>
      <c r="M6" s="108"/>
      <c r="N6" s="108"/>
      <c r="O6" s="108"/>
      <c r="P6" s="108"/>
      <c r="Q6" s="108"/>
    </row>
    <row r="7" spans="1:26" ht="8.25" customHeight="1">
      <c r="A7" s="10"/>
      <c r="B7" s="10"/>
      <c r="C7" s="9"/>
      <c r="D7" s="9"/>
      <c r="E7" s="9"/>
      <c r="F7" s="16"/>
      <c r="G7" s="16"/>
      <c r="H7" s="16"/>
      <c r="I7" s="17"/>
      <c r="J7" s="17"/>
      <c r="K7" s="9"/>
      <c r="L7" s="9"/>
      <c r="S7" s="4"/>
      <c r="T7" s="4"/>
      <c r="U7" s="4"/>
      <c r="V7" s="4"/>
      <c r="W7" s="4"/>
      <c r="X7" s="4"/>
      <c r="Y7" s="4"/>
      <c r="Z7" s="4"/>
    </row>
    <row r="8" spans="1:26" ht="18">
      <c r="A8" s="80" t="s">
        <v>19</v>
      </c>
      <c r="B8" s="80"/>
      <c r="C8" s="109"/>
      <c r="D8" s="110"/>
      <c r="E8" s="110"/>
      <c r="F8" s="110"/>
      <c r="G8" s="110"/>
      <c r="H8" s="111"/>
      <c r="I8" s="80" t="s">
        <v>20</v>
      </c>
      <c r="J8" s="100"/>
      <c r="K8" s="33"/>
      <c r="L8" s="16"/>
      <c r="M8" s="16"/>
      <c r="N8" s="47" t="s">
        <v>21</v>
      </c>
      <c r="O8" s="107"/>
      <c r="P8" s="107"/>
      <c r="Q8" s="107"/>
      <c r="S8" s="4"/>
      <c r="T8" s="4"/>
      <c r="U8" s="4"/>
      <c r="V8" s="4"/>
      <c r="W8" s="4"/>
      <c r="X8" s="4"/>
      <c r="Y8" s="4"/>
      <c r="Z8" s="4"/>
    </row>
    <row r="9" spans="1:26" ht="7.5" customHeight="1">
      <c r="S9" s="4"/>
      <c r="T9" s="4"/>
      <c r="U9" s="4"/>
      <c r="V9" s="4"/>
      <c r="W9" s="4"/>
      <c r="X9" s="4"/>
      <c r="Y9" s="4"/>
      <c r="Z9" s="4"/>
    </row>
    <row r="10" spans="1:26" ht="48.75" customHeight="1">
      <c r="A10" s="78" t="s">
        <v>12</v>
      </c>
      <c r="B10" s="82" t="s">
        <v>23</v>
      </c>
      <c r="C10" s="82"/>
      <c r="D10" s="82"/>
      <c r="E10" s="82"/>
      <c r="F10" s="103" t="s">
        <v>24</v>
      </c>
      <c r="G10" s="104"/>
      <c r="H10" s="79" t="s">
        <v>26</v>
      </c>
      <c r="I10" s="77" t="s">
        <v>47</v>
      </c>
      <c r="J10" s="77"/>
      <c r="K10" s="77"/>
      <c r="L10" s="77"/>
      <c r="S10" s="4"/>
      <c r="T10" s="6"/>
      <c r="U10" s="6"/>
      <c r="V10" s="6"/>
      <c r="W10" s="4"/>
      <c r="X10" s="4"/>
      <c r="Y10" s="4"/>
      <c r="Z10" s="4"/>
    </row>
    <row r="11" spans="1:26">
      <c r="A11" s="78"/>
      <c r="B11" s="82"/>
      <c r="C11" s="82"/>
      <c r="D11" s="82"/>
      <c r="E11" s="82"/>
      <c r="F11" s="103"/>
      <c r="G11" s="104"/>
      <c r="H11" s="79"/>
      <c r="I11" s="77" t="s">
        <v>48</v>
      </c>
      <c r="J11" s="77"/>
      <c r="K11" s="77" t="s">
        <v>46</v>
      </c>
      <c r="L11" s="77"/>
      <c r="S11" s="4"/>
      <c r="T11" s="4"/>
      <c r="U11" s="4"/>
      <c r="V11" s="4"/>
      <c r="W11" s="4"/>
      <c r="X11" s="4"/>
      <c r="Y11" s="4"/>
      <c r="Z11" s="4"/>
    </row>
    <row r="12" spans="1:26" ht="32.25" customHeight="1">
      <c r="A12" s="78"/>
      <c r="B12" s="82"/>
      <c r="C12" s="82"/>
      <c r="D12" s="82"/>
      <c r="E12" s="82"/>
      <c r="F12" s="103"/>
      <c r="G12" s="104"/>
      <c r="H12" s="79"/>
      <c r="I12" s="77"/>
      <c r="J12" s="77"/>
      <c r="K12" s="77"/>
      <c r="L12" s="77"/>
      <c r="S12" s="4"/>
      <c r="T12" s="4"/>
      <c r="U12" s="4"/>
      <c r="V12" s="4"/>
      <c r="W12" s="4"/>
      <c r="X12" s="4"/>
      <c r="Y12" s="4"/>
      <c r="Z12" s="4"/>
    </row>
    <row r="13" spans="1:26">
      <c r="A13" s="34"/>
      <c r="B13" s="48"/>
      <c r="C13" s="49" t="s">
        <v>50</v>
      </c>
      <c r="D13" s="49"/>
      <c r="E13" s="50"/>
      <c r="F13" s="35">
        <v>0.83</v>
      </c>
      <c r="G13" s="36" t="str">
        <f>VLOOKUP(F13,Sheet1!$A$8:$B$12,2,1)</f>
        <v>AP</v>
      </c>
      <c r="H13" s="56" t="str">
        <f>VLOOKUP(F13,Sheet1!$A$14:$B$15,2,1)</f>
        <v>PROMOTED</v>
      </c>
      <c r="I13" s="75"/>
      <c r="J13" s="75"/>
      <c r="K13" s="72"/>
      <c r="L13" s="72"/>
      <c r="N13" s="88" t="s">
        <v>4</v>
      </c>
      <c r="O13" s="88"/>
      <c r="P13" s="88"/>
      <c r="Q13" s="88"/>
      <c r="S13" s="4"/>
      <c r="T13" s="4"/>
      <c r="U13" s="4"/>
      <c r="V13" s="4"/>
      <c r="W13" s="4"/>
      <c r="X13" s="4"/>
      <c r="Y13" s="4"/>
      <c r="Z13" s="4"/>
    </row>
    <row r="14" spans="1:26">
      <c r="A14" s="37"/>
      <c r="B14" s="57"/>
      <c r="C14" s="58" t="s">
        <v>50</v>
      </c>
      <c r="D14" s="58"/>
      <c r="E14" s="59"/>
      <c r="F14" s="38">
        <v>0.85</v>
      </c>
      <c r="G14" s="39" t="str">
        <f>VLOOKUP(F14,Sheet1!$A$8:$B$12,2,1)</f>
        <v>P</v>
      </c>
      <c r="H14" s="60" t="str">
        <f>VLOOKUP(F14,Sheet1!$A$14:$B$15,2,1)</f>
        <v>PROMOTED</v>
      </c>
      <c r="I14" s="69"/>
      <c r="J14" s="69"/>
      <c r="K14" s="76"/>
      <c r="L14" s="76"/>
      <c r="N14" s="13" t="s">
        <v>31</v>
      </c>
      <c r="O14" s="21" t="s">
        <v>1</v>
      </c>
      <c r="P14" s="31" t="s">
        <v>3</v>
      </c>
      <c r="Q14" s="21" t="s">
        <v>0</v>
      </c>
      <c r="W14" s="4"/>
      <c r="X14" s="4"/>
      <c r="Y14" s="4"/>
      <c r="Z14" s="4"/>
    </row>
    <row r="15" spans="1:26">
      <c r="A15" s="37"/>
      <c r="B15" s="57"/>
      <c r="C15" s="58" t="s">
        <v>50</v>
      </c>
      <c r="D15" s="58"/>
      <c r="E15" s="59"/>
      <c r="F15" s="38">
        <v>0.74</v>
      </c>
      <c r="G15" s="39" t="str">
        <f>VLOOKUP(F15,Sheet1!$A$8:$B$12,2,1)</f>
        <v>B</v>
      </c>
      <c r="H15" s="60" t="str">
        <f>VLOOKUP(F15,Sheet1!$A$14:$B$15,2,1)</f>
        <v>RETAINED</v>
      </c>
      <c r="I15" s="69"/>
      <c r="J15" s="69"/>
      <c r="K15" s="70"/>
      <c r="L15" s="70"/>
      <c r="N15" s="25" t="s">
        <v>8</v>
      </c>
      <c r="O15" s="12">
        <f>COUNTIFS($H$13:$H$42,"PROMOTED")</f>
        <v>7</v>
      </c>
      <c r="P15" s="12">
        <f>COUNTIFS($H$44:$H$69,"PROMOTED")</f>
        <v>0</v>
      </c>
      <c r="Q15" s="12">
        <f>O15+P15</f>
        <v>7</v>
      </c>
    </row>
    <row r="16" spans="1:26">
      <c r="A16" s="37"/>
      <c r="B16" s="57"/>
      <c r="C16" s="58" t="s">
        <v>50</v>
      </c>
      <c r="D16" s="58"/>
      <c r="E16" s="59"/>
      <c r="F16" s="38">
        <v>0.95</v>
      </c>
      <c r="G16" s="39" t="str">
        <f>VLOOKUP(F16,Sheet1!$A$8:$B$12,2,1)</f>
        <v>A</v>
      </c>
      <c r="H16" s="60" t="str">
        <f>VLOOKUP(F16,Sheet1!$A$14:$B$15,2,1)</f>
        <v>PROMOTED</v>
      </c>
      <c r="I16" s="69"/>
      <c r="J16" s="69"/>
      <c r="K16" s="70"/>
      <c r="L16" s="70"/>
      <c r="N16" s="25" t="s">
        <v>27</v>
      </c>
      <c r="O16" s="12">
        <f>COUNTIFS($H$13:$H$42,"IRREGULAR")</f>
        <v>0</v>
      </c>
      <c r="P16" s="12">
        <f>COUNTIFS($H$44:$H$69,"IRREGULAR")</f>
        <v>0</v>
      </c>
      <c r="Q16" s="12">
        <f>O16+P16</f>
        <v>0</v>
      </c>
    </row>
    <row r="17" spans="1:17">
      <c r="A17" s="37"/>
      <c r="B17" s="57"/>
      <c r="C17" s="58" t="s">
        <v>50</v>
      </c>
      <c r="D17" s="58"/>
      <c r="E17" s="59"/>
      <c r="F17" s="38">
        <v>0.98</v>
      </c>
      <c r="G17" s="39" t="str">
        <f>VLOOKUP(F17,Sheet1!$A$8:$B$12,2,1)</f>
        <v>A</v>
      </c>
      <c r="H17" s="60" t="str">
        <f>VLOOKUP(F17,Sheet1!$A$14:$B$15,2,1)</f>
        <v>PROMOTED</v>
      </c>
      <c r="I17" s="69"/>
      <c r="J17" s="69"/>
      <c r="K17" s="70"/>
      <c r="L17" s="70"/>
      <c r="N17" s="24" t="s">
        <v>9</v>
      </c>
      <c r="O17" s="12">
        <f>COUNTIFS($H$13:$H$42,"RETAINED")</f>
        <v>23</v>
      </c>
      <c r="P17" s="12">
        <f>COUNTIFS($H$44:$H$69,"RETAINED")</f>
        <v>26</v>
      </c>
      <c r="Q17" s="12">
        <f>O17+P17</f>
        <v>49</v>
      </c>
    </row>
    <row r="18" spans="1:17">
      <c r="A18" s="37"/>
      <c r="B18" s="57"/>
      <c r="C18" s="58" t="s">
        <v>50</v>
      </c>
      <c r="D18" s="58"/>
      <c r="E18" s="59"/>
      <c r="F18" s="38">
        <v>0.75</v>
      </c>
      <c r="G18" s="39" t="str">
        <f>VLOOKUP(F18,Sheet1!$A$8:$B$12,2,1)</f>
        <v>D</v>
      </c>
      <c r="H18" s="60" t="str">
        <f>VLOOKUP(F18,Sheet1!$A$14:$B$15,2,1)</f>
        <v>PROMOTED</v>
      </c>
      <c r="I18" s="69"/>
      <c r="J18" s="69"/>
      <c r="K18" s="70"/>
      <c r="L18" s="70"/>
      <c r="N18" s="20"/>
      <c r="O18" s="1"/>
      <c r="P18" s="1"/>
      <c r="Q18" s="1"/>
    </row>
    <row r="19" spans="1:17">
      <c r="A19" s="37"/>
      <c r="B19" s="57"/>
      <c r="C19" s="58" t="s">
        <v>50</v>
      </c>
      <c r="D19" s="58"/>
      <c r="E19" s="59"/>
      <c r="F19" s="38">
        <v>0.80149999999999999</v>
      </c>
      <c r="G19" s="39" t="str">
        <f>VLOOKUP(F19,Sheet1!$A$8:$B$12,2,1)</f>
        <v>AP</v>
      </c>
      <c r="H19" s="60" t="str">
        <f>VLOOKUP(F19,Sheet1!$A$14:$B$15,2,1)</f>
        <v>PROMOTED</v>
      </c>
      <c r="I19" s="69"/>
      <c r="J19" s="69"/>
      <c r="K19" s="70"/>
      <c r="L19" s="70"/>
      <c r="N19" s="88" t="s">
        <v>5</v>
      </c>
      <c r="O19" s="88"/>
      <c r="P19" s="88"/>
      <c r="Q19" s="88"/>
    </row>
    <row r="20" spans="1:17">
      <c r="A20" s="37"/>
      <c r="B20" s="57"/>
      <c r="C20" s="58" t="s">
        <v>50</v>
      </c>
      <c r="D20" s="58"/>
      <c r="E20" s="59"/>
      <c r="F20" s="38">
        <v>0.85009999999999997</v>
      </c>
      <c r="G20" s="39" t="str">
        <f>VLOOKUP(F20,Sheet1!$A$8:$B$12,2,1)</f>
        <v>P</v>
      </c>
      <c r="H20" s="60" t="str">
        <f>VLOOKUP(F20,Sheet1!$A$14:$B$15,2,1)</f>
        <v>PROMOTED</v>
      </c>
      <c r="I20" s="69"/>
      <c r="J20" s="69"/>
      <c r="K20" s="70"/>
      <c r="L20" s="70"/>
      <c r="N20" s="24"/>
      <c r="O20" s="21" t="s">
        <v>1</v>
      </c>
      <c r="P20" s="21" t="s">
        <v>3</v>
      </c>
      <c r="Q20" s="21" t="s">
        <v>0</v>
      </c>
    </row>
    <row r="21" spans="1:17">
      <c r="A21" s="37"/>
      <c r="B21" s="57"/>
      <c r="C21" s="58" t="s">
        <v>50</v>
      </c>
      <c r="D21" s="58"/>
      <c r="E21" s="59"/>
      <c r="F21" s="38"/>
      <c r="G21" s="39" t="str">
        <f>VLOOKUP(F21,Sheet1!$A$8:$B$12,2,1)</f>
        <v>B</v>
      </c>
      <c r="H21" s="60" t="str">
        <f>VLOOKUP(F21,Sheet1!$A$14:$B$15,2,1)</f>
        <v>RETAINED</v>
      </c>
      <c r="I21" s="69"/>
      <c r="J21" s="69"/>
      <c r="K21" s="70"/>
      <c r="L21" s="70"/>
      <c r="N21" s="32" t="s">
        <v>36</v>
      </c>
      <c r="O21" s="12">
        <f>COUNTIFS($G$13:$G$42,"B")</f>
        <v>23</v>
      </c>
      <c r="P21" s="12">
        <f>COUNTIFS($G$44:$G$69,"B")</f>
        <v>26</v>
      </c>
      <c r="Q21" s="12">
        <f>O21+P21</f>
        <v>49</v>
      </c>
    </row>
    <row r="22" spans="1:17">
      <c r="A22" s="37"/>
      <c r="B22" s="57"/>
      <c r="C22" s="58" t="s">
        <v>50</v>
      </c>
      <c r="D22" s="58"/>
      <c r="E22" s="59"/>
      <c r="F22" s="38"/>
      <c r="G22" s="39" t="str">
        <f>VLOOKUP(F22,Sheet1!$A$8:$B$12,2,1)</f>
        <v>B</v>
      </c>
      <c r="H22" s="60" t="str">
        <f>VLOOKUP(F22,Sheet1!$A$14:$B$15,2,1)</f>
        <v>RETAINED</v>
      </c>
      <c r="I22" s="69"/>
      <c r="J22" s="69"/>
      <c r="K22" s="70"/>
      <c r="L22" s="70"/>
      <c r="N22" s="32" t="s">
        <v>37</v>
      </c>
      <c r="O22" s="12">
        <f>COUNTIFS($G$13:$G$42,"D")</f>
        <v>1</v>
      </c>
      <c r="P22" s="12">
        <f>COUNTIFS($G$44:$G$69,"D")</f>
        <v>0</v>
      </c>
      <c r="Q22" s="12">
        <f>O22+P22</f>
        <v>1</v>
      </c>
    </row>
    <row r="23" spans="1:17">
      <c r="A23" s="37"/>
      <c r="B23" s="57"/>
      <c r="C23" s="58" t="s">
        <v>50</v>
      </c>
      <c r="D23" s="58"/>
      <c r="E23" s="59"/>
      <c r="F23" s="38"/>
      <c r="G23" s="39" t="str">
        <f>VLOOKUP(F23,Sheet1!$A$8:$B$12,2,1)</f>
        <v>B</v>
      </c>
      <c r="H23" s="60" t="str">
        <f>VLOOKUP(F23,Sheet1!$A$14:$B$15,2,1)</f>
        <v>RETAINED</v>
      </c>
      <c r="I23" s="69"/>
      <c r="J23" s="69"/>
      <c r="K23" s="70"/>
      <c r="L23" s="70"/>
      <c r="N23" s="32" t="s">
        <v>38</v>
      </c>
      <c r="O23" s="12">
        <f>COUNTIFS($G$13:$G$42,"AP")</f>
        <v>2</v>
      </c>
      <c r="P23" s="12">
        <f>COUNTIFS($G$44:$G$69,"AP")</f>
        <v>0</v>
      </c>
      <c r="Q23" s="12">
        <f>O23+P23</f>
        <v>2</v>
      </c>
    </row>
    <row r="24" spans="1:17">
      <c r="A24" s="37"/>
      <c r="B24" s="57"/>
      <c r="C24" s="58" t="s">
        <v>50</v>
      </c>
      <c r="D24" s="58"/>
      <c r="E24" s="59"/>
      <c r="F24" s="38"/>
      <c r="G24" s="39" t="str">
        <f>VLOOKUP(F24,Sheet1!$A$8:$B$12,2,1)</f>
        <v>B</v>
      </c>
      <c r="H24" s="60" t="str">
        <f>VLOOKUP(F24,Sheet1!$A$14:$B$15,2,1)</f>
        <v>RETAINED</v>
      </c>
      <c r="I24" s="69"/>
      <c r="J24" s="69"/>
      <c r="K24" s="70"/>
      <c r="L24" s="70"/>
      <c r="N24" s="32" t="s">
        <v>39</v>
      </c>
      <c r="O24" s="12">
        <f>COUNTIFS($G$13:$G$42,"P")</f>
        <v>2</v>
      </c>
      <c r="P24" s="12">
        <f>COUNTIFS($G$44:$G$69,"P")</f>
        <v>0</v>
      </c>
      <c r="Q24" s="12">
        <f>O24+P24</f>
        <v>2</v>
      </c>
    </row>
    <row r="25" spans="1:17">
      <c r="A25" s="37"/>
      <c r="B25" s="57"/>
      <c r="C25" s="58" t="s">
        <v>50</v>
      </c>
      <c r="D25" s="58"/>
      <c r="E25" s="59"/>
      <c r="F25" s="38"/>
      <c r="G25" s="39" t="str">
        <f>VLOOKUP(F25,Sheet1!$A$8:$B$12,2,1)</f>
        <v>B</v>
      </c>
      <c r="H25" s="60" t="str">
        <f>VLOOKUP(F25,Sheet1!$A$14:$B$15,2,1)</f>
        <v>RETAINED</v>
      </c>
      <c r="I25" s="69"/>
      <c r="J25" s="69"/>
      <c r="K25" s="70"/>
      <c r="L25" s="70"/>
      <c r="N25" s="32" t="s">
        <v>40</v>
      </c>
      <c r="O25" s="12">
        <f>COUNTIFS($G$13:$G$42,"A")</f>
        <v>2</v>
      </c>
      <c r="P25" s="12">
        <f>COUNTIFS($G$44:$G$69,"A")</f>
        <v>0</v>
      </c>
      <c r="Q25" s="12">
        <f>O25+P25</f>
        <v>2</v>
      </c>
    </row>
    <row r="26" spans="1:17">
      <c r="A26" s="37"/>
      <c r="B26" s="57"/>
      <c r="C26" s="58" t="s">
        <v>50</v>
      </c>
      <c r="D26" s="58"/>
      <c r="E26" s="59"/>
      <c r="F26" s="38"/>
      <c r="G26" s="39" t="str">
        <f>VLOOKUP(F26,Sheet1!$A$8:$B$12,2,1)</f>
        <v>B</v>
      </c>
      <c r="H26" s="60" t="str">
        <f>VLOOKUP(F26,Sheet1!$A$14:$B$15,2,1)</f>
        <v>RETAINED</v>
      </c>
      <c r="I26" s="69"/>
      <c r="J26" s="69"/>
      <c r="K26" s="70"/>
      <c r="L26" s="70"/>
      <c r="N26" s="28" t="s">
        <v>35</v>
      </c>
      <c r="O26" s="29"/>
      <c r="P26" s="29"/>
      <c r="Q26" s="29"/>
    </row>
    <row r="27" spans="1:17">
      <c r="A27" s="37"/>
      <c r="B27" s="57"/>
      <c r="C27" s="58" t="s">
        <v>50</v>
      </c>
      <c r="D27" s="58"/>
      <c r="E27" s="59"/>
      <c r="F27" s="38"/>
      <c r="G27" s="39" t="str">
        <f>VLOOKUP(F27,Sheet1!$A$8:$B$12,2,1)</f>
        <v>B</v>
      </c>
      <c r="H27" s="60" t="str">
        <f>VLOOKUP(F27,Sheet1!$A$14:$B$15,2,1)</f>
        <v>RETAINED</v>
      </c>
      <c r="I27" s="69"/>
      <c r="J27" s="69"/>
      <c r="K27" s="70"/>
      <c r="L27" s="70"/>
      <c r="N27" s="86" t="s">
        <v>41</v>
      </c>
      <c r="O27" s="86"/>
      <c r="P27" s="86"/>
      <c r="Q27" s="86"/>
    </row>
    <row r="28" spans="1:17">
      <c r="A28" s="37"/>
      <c r="B28" s="57"/>
      <c r="C28" s="58" t="s">
        <v>50</v>
      </c>
      <c r="D28" s="58"/>
      <c r="E28" s="59"/>
      <c r="F28" s="38"/>
      <c r="G28" s="39" t="str">
        <f>VLOOKUP(F28,Sheet1!$A$8:$B$12,2,1)</f>
        <v>B</v>
      </c>
      <c r="H28" s="60" t="str">
        <f>VLOOKUP(F28,Sheet1!$A$14:$B$15,2,1)</f>
        <v>RETAINED</v>
      </c>
      <c r="I28" s="69"/>
      <c r="J28" s="69"/>
      <c r="K28" s="70"/>
      <c r="L28" s="70"/>
      <c r="N28" s="86" t="s">
        <v>42</v>
      </c>
      <c r="O28" s="86"/>
      <c r="P28" s="86"/>
      <c r="Q28" s="86"/>
    </row>
    <row r="29" spans="1:17">
      <c r="A29" s="37"/>
      <c r="B29" s="57"/>
      <c r="C29" s="58" t="s">
        <v>50</v>
      </c>
      <c r="D29" s="58"/>
      <c r="E29" s="59"/>
      <c r="F29" s="38"/>
      <c r="G29" s="39" t="str">
        <f>VLOOKUP(F29,Sheet1!$A$8:$B$12,2,1)</f>
        <v>B</v>
      </c>
      <c r="H29" s="60" t="str">
        <f>VLOOKUP(F29,Sheet1!$A$14:$B$15,2,1)</f>
        <v>RETAINED</v>
      </c>
      <c r="I29" s="69"/>
      <c r="J29" s="69"/>
      <c r="K29" s="70"/>
      <c r="L29" s="70"/>
      <c r="N29" s="86" t="s">
        <v>43</v>
      </c>
      <c r="O29" s="86"/>
      <c r="P29" s="86"/>
      <c r="Q29" s="86"/>
    </row>
    <row r="30" spans="1:17">
      <c r="A30" s="37"/>
      <c r="B30" s="57"/>
      <c r="C30" s="58" t="s">
        <v>50</v>
      </c>
      <c r="D30" s="58"/>
      <c r="E30" s="59"/>
      <c r="F30" s="38"/>
      <c r="G30" s="39" t="str">
        <f>VLOOKUP(F30,Sheet1!$A$8:$B$12,2,1)</f>
        <v>B</v>
      </c>
      <c r="H30" s="60" t="str">
        <f>VLOOKUP(F30,Sheet1!$A$14:$B$15,2,1)</f>
        <v>RETAINED</v>
      </c>
      <c r="I30" s="69"/>
      <c r="J30" s="69"/>
      <c r="K30" s="70"/>
      <c r="L30" s="70"/>
      <c r="N30" s="86" t="s">
        <v>44</v>
      </c>
      <c r="O30" s="86"/>
      <c r="P30" s="86"/>
      <c r="Q30" s="86"/>
    </row>
    <row r="31" spans="1:17">
      <c r="A31" s="37"/>
      <c r="B31" s="57"/>
      <c r="C31" s="58" t="s">
        <v>50</v>
      </c>
      <c r="D31" s="58"/>
      <c r="E31" s="59"/>
      <c r="F31" s="38"/>
      <c r="G31" s="39" t="str">
        <f>VLOOKUP(F31,Sheet1!$A$8:$B$12,2,1)</f>
        <v>B</v>
      </c>
      <c r="H31" s="60" t="str">
        <f>VLOOKUP(F31,Sheet1!$A$14:$B$15,2,1)</f>
        <v>RETAINED</v>
      </c>
      <c r="I31" s="69"/>
      <c r="J31" s="69"/>
      <c r="K31" s="70"/>
      <c r="L31" s="70"/>
      <c r="N31" s="86" t="s">
        <v>45</v>
      </c>
      <c r="O31" s="86"/>
      <c r="P31" s="86"/>
      <c r="Q31" s="86"/>
    </row>
    <row r="32" spans="1:17">
      <c r="A32" s="37"/>
      <c r="B32" s="57"/>
      <c r="C32" s="58" t="s">
        <v>50</v>
      </c>
      <c r="D32" s="58"/>
      <c r="E32" s="59"/>
      <c r="F32" s="38"/>
      <c r="G32" s="39" t="str">
        <f>VLOOKUP(F32,Sheet1!$A$8:$B$12,2,1)</f>
        <v>B</v>
      </c>
      <c r="H32" s="60" t="str">
        <f>VLOOKUP(F32,Sheet1!$A$14:$B$15,2,1)</f>
        <v>RETAINED</v>
      </c>
      <c r="I32" s="69"/>
      <c r="J32" s="69"/>
      <c r="K32" s="70"/>
      <c r="L32" s="70"/>
      <c r="N32" s="23"/>
      <c r="O32" s="14"/>
      <c r="P32" s="14"/>
      <c r="Q32" s="14"/>
    </row>
    <row r="33" spans="1:17">
      <c r="A33" s="40"/>
      <c r="B33" s="57"/>
      <c r="C33" s="58" t="s">
        <v>50</v>
      </c>
      <c r="D33" s="58"/>
      <c r="E33" s="59"/>
      <c r="F33" s="38"/>
      <c r="G33" s="39" t="str">
        <f>VLOOKUP(F33,Sheet1!$A$8:$B$12,2,1)</f>
        <v>B</v>
      </c>
      <c r="H33" s="60" t="str">
        <f>VLOOKUP(F33,Sheet1!$A$14:$B$15,2,1)</f>
        <v>RETAINED</v>
      </c>
      <c r="I33" s="69"/>
      <c r="J33" s="69"/>
      <c r="K33" s="70"/>
      <c r="L33" s="70"/>
      <c r="N33" s="4"/>
      <c r="O33" s="4"/>
      <c r="P33" s="4"/>
      <c r="Q33" s="4"/>
    </row>
    <row r="34" spans="1:17">
      <c r="A34" s="41"/>
      <c r="B34" s="57"/>
      <c r="C34" s="58" t="s">
        <v>50</v>
      </c>
      <c r="D34" s="58"/>
      <c r="E34" s="59"/>
      <c r="F34" s="38"/>
      <c r="G34" s="39" t="str">
        <f>VLOOKUP(F34,Sheet1!$A$8:$B$12,2,1)</f>
        <v>B</v>
      </c>
      <c r="H34" s="60" t="str">
        <f>VLOOKUP(F34,Sheet1!$A$14:$B$15,2,1)</f>
        <v>RETAINED</v>
      </c>
      <c r="I34" s="69"/>
      <c r="J34" s="69"/>
      <c r="K34" s="70"/>
      <c r="L34" s="70"/>
      <c r="M34" s="101" t="s">
        <v>10</v>
      </c>
      <c r="N34" s="102"/>
      <c r="O34" s="102"/>
      <c r="P34" s="102"/>
      <c r="Q34" s="102"/>
    </row>
    <row r="35" spans="1:17">
      <c r="A35" s="41"/>
      <c r="B35" s="57"/>
      <c r="C35" s="58" t="s">
        <v>50</v>
      </c>
      <c r="D35" s="58"/>
      <c r="E35" s="59"/>
      <c r="F35" s="38"/>
      <c r="G35" s="39" t="str">
        <f>VLOOKUP(F35,Sheet1!$A$8:$B$12,2,1)</f>
        <v>B</v>
      </c>
      <c r="H35" s="60" t="str">
        <f>VLOOKUP(F35,Sheet1!$A$14:$B$15,2,1)</f>
        <v>RETAINED</v>
      </c>
      <c r="I35" s="69"/>
      <c r="J35" s="69"/>
      <c r="K35" s="70"/>
      <c r="L35" s="70"/>
    </row>
    <row r="36" spans="1:17">
      <c r="A36" s="41"/>
      <c r="B36" s="57"/>
      <c r="C36" s="58" t="s">
        <v>50</v>
      </c>
      <c r="D36" s="58"/>
      <c r="E36" s="59"/>
      <c r="F36" s="42"/>
      <c r="G36" s="39" t="str">
        <f>VLOOKUP(F36,Sheet1!$A$8:$B$12,2,1)</f>
        <v>B</v>
      </c>
      <c r="H36" s="60" t="str">
        <f>VLOOKUP(F36,Sheet1!$A$14:$B$15,2,1)</f>
        <v>RETAINED</v>
      </c>
      <c r="I36" s="70"/>
      <c r="J36" s="70"/>
      <c r="K36" s="70"/>
      <c r="L36" s="70"/>
      <c r="N36" s="85"/>
      <c r="O36" s="85"/>
      <c r="P36" s="85"/>
      <c r="Q36" s="85"/>
    </row>
    <row r="37" spans="1:17">
      <c r="A37" s="41"/>
      <c r="B37" s="57"/>
      <c r="C37" s="58" t="s">
        <v>50</v>
      </c>
      <c r="D37" s="58"/>
      <c r="E37" s="59"/>
      <c r="F37" s="38"/>
      <c r="G37" s="39" t="str">
        <f>VLOOKUP(F37,Sheet1!$A$8:$B$12,2,1)</f>
        <v>B</v>
      </c>
      <c r="H37" s="60" t="str">
        <f>VLOOKUP(F37,Sheet1!$A$14:$B$15,2,1)</f>
        <v>RETAINED</v>
      </c>
      <c r="I37" s="69"/>
      <c r="J37" s="69"/>
      <c r="K37" s="70"/>
      <c r="L37" s="70"/>
      <c r="N37" s="87" t="s">
        <v>6</v>
      </c>
      <c r="O37" s="87"/>
      <c r="P37" s="87"/>
      <c r="Q37" s="87"/>
    </row>
    <row r="38" spans="1:17">
      <c r="A38" s="41"/>
      <c r="B38" s="57"/>
      <c r="C38" s="58" t="s">
        <v>50</v>
      </c>
      <c r="D38" s="58"/>
      <c r="E38" s="59"/>
      <c r="F38" s="38"/>
      <c r="G38" s="39" t="str">
        <f>VLOOKUP(F38,Sheet1!$A$8:$B$12,2,1)</f>
        <v>B</v>
      </c>
      <c r="H38" s="60" t="str">
        <f>VLOOKUP(F38,Sheet1!$A$14:$B$15,2,1)</f>
        <v>RETAINED</v>
      </c>
      <c r="I38" s="69"/>
      <c r="J38" s="69"/>
      <c r="K38" s="70"/>
      <c r="L38" s="70"/>
      <c r="M38" s="27"/>
      <c r="N38" s="27"/>
      <c r="O38" s="27"/>
      <c r="P38" s="27"/>
      <c r="Q38" s="27"/>
    </row>
    <row r="39" spans="1:17">
      <c r="A39" s="41"/>
      <c r="B39" s="57"/>
      <c r="C39" s="58" t="s">
        <v>50</v>
      </c>
      <c r="D39" s="58"/>
      <c r="E39" s="59"/>
      <c r="F39" s="38"/>
      <c r="G39" s="39" t="str">
        <f>VLOOKUP(F39,Sheet1!$A$8:$B$12,2,1)</f>
        <v>B</v>
      </c>
      <c r="H39" s="60" t="str">
        <f>VLOOKUP(F39,Sheet1!$A$14:$B$15,2,1)</f>
        <v>RETAINED</v>
      </c>
      <c r="I39" s="69"/>
      <c r="J39" s="69"/>
      <c r="K39" s="70"/>
      <c r="L39" s="70"/>
      <c r="M39" s="27"/>
      <c r="N39" s="27"/>
      <c r="O39" s="27"/>
      <c r="P39" s="27"/>
      <c r="Q39" s="27"/>
    </row>
    <row r="40" spans="1:17">
      <c r="A40" s="41"/>
      <c r="B40" s="57"/>
      <c r="C40" s="58" t="s">
        <v>50</v>
      </c>
      <c r="D40" s="58"/>
      <c r="E40" s="59"/>
      <c r="F40" s="38"/>
      <c r="G40" s="39" t="str">
        <f>VLOOKUP(F40,Sheet1!$A$8:$B$12,2,1)</f>
        <v>B</v>
      </c>
      <c r="H40" s="60" t="str">
        <f>VLOOKUP(F40,Sheet1!$A$14:$B$15,2,1)</f>
        <v>RETAINED</v>
      </c>
      <c r="I40" s="69"/>
      <c r="J40" s="69"/>
      <c r="K40" s="70"/>
      <c r="L40" s="70"/>
      <c r="M40" s="84"/>
      <c r="N40" s="84"/>
      <c r="O40" s="84"/>
      <c r="P40" s="84"/>
      <c r="Q40" s="84"/>
    </row>
    <row r="41" spans="1:17">
      <c r="A41" s="41"/>
      <c r="B41" s="57"/>
      <c r="C41" s="58" t="s">
        <v>50</v>
      </c>
      <c r="D41" s="58"/>
      <c r="E41" s="59"/>
      <c r="F41" s="38"/>
      <c r="G41" s="39" t="str">
        <f>VLOOKUP(F41,Sheet1!$A$8:$B$12,2,1)</f>
        <v>B</v>
      </c>
      <c r="H41" s="60" t="str">
        <f>VLOOKUP(F41,Sheet1!$A$14:$B$15,2,1)</f>
        <v>RETAINED</v>
      </c>
      <c r="I41" s="69"/>
      <c r="J41" s="69"/>
      <c r="K41" s="70"/>
      <c r="L41" s="70"/>
      <c r="M41" s="101" t="s">
        <v>13</v>
      </c>
      <c r="N41" s="102"/>
      <c r="O41" s="102"/>
      <c r="P41" s="102"/>
      <c r="Q41" s="102"/>
    </row>
    <row r="42" spans="1:17">
      <c r="A42" s="44"/>
      <c r="B42" s="61"/>
      <c r="C42" s="62" t="s">
        <v>50</v>
      </c>
      <c r="D42" s="62"/>
      <c r="E42" s="63"/>
      <c r="F42" s="45"/>
      <c r="G42" s="46" t="str">
        <f>VLOOKUP(F42,Sheet1!$A$8:$B$12,2,1)</f>
        <v>B</v>
      </c>
      <c r="H42" s="64" t="str">
        <f>VLOOKUP(F42,Sheet1!$A$14:$B$15,2,1)</f>
        <v>RETAINED</v>
      </c>
      <c r="I42" s="71"/>
      <c r="J42" s="71"/>
      <c r="K42" s="71"/>
      <c r="L42" s="71"/>
    </row>
    <row r="43" spans="1:17">
      <c r="A43" s="51">
        <f>COUNT(A13:A42)</f>
        <v>0</v>
      </c>
      <c r="B43" s="66" t="s">
        <v>51</v>
      </c>
      <c r="C43" s="67"/>
      <c r="D43" s="67"/>
      <c r="E43" s="68"/>
      <c r="F43" s="52"/>
      <c r="G43" s="53"/>
      <c r="H43" s="55"/>
      <c r="I43" s="73"/>
      <c r="J43" s="73"/>
      <c r="K43" s="73"/>
      <c r="L43" s="73"/>
      <c r="N43" s="85"/>
      <c r="O43" s="85"/>
      <c r="P43" s="85"/>
      <c r="Q43" s="85"/>
    </row>
    <row r="44" spans="1:17">
      <c r="A44" s="65"/>
      <c r="B44" s="48"/>
      <c r="C44" s="49" t="s">
        <v>50</v>
      </c>
      <c r="D44" s="49"/>
      <c r="E44" s="50"/>
      <c r="F44" s="35"/>
      <c r="G44" s="36" t="str">
        <f>VLOOKUP(F44,Sheet1!$A$8:$B$12,2,1)</f>
        <v>B</v>
      </c>
      <c r="H44" s="56" t="str">
        <f>VLOOKUP(F44,Sheet1!$A$14:$B$15,2,1)</f>
        <v>RETAINED</v>
      </c>
      <c r="I44" s="72"/>
      <c r="J44" s="72"/>
      <c r="K44" s="72"/>
      <c r="L44" s="72"/>
      <c r="N44" s="87" t="s">
        <v>2</v>
      </c>
      <c r="O44" s="87"/>
      <c r="P44" s="87"/>
      <c r="Q44" s="87"/>
    </row>
    <row r="45" spans="1:17">
      <c r="A45" s="41"/>
      <c r="B45" s="57"/>
      <c r="C45" s="58" t="s">
        <v>50</v>
      </c>
      <c r="D45" s="58"/>
      <c r="E45" s="59"/>
      <c r="F45" s="42"/>
      <c r="G45" s="39" t="str">
        <f>VLOOKUP(F45,Sheet1!$A$8:$B$12,2,1)</f>
        <v>B</v>
      </c>
      <c r="H45" s="60" t="str">
        <f>VLOOKUP(F45,Sheet1!$A$14:$B$15,2,1)</f>
        <v>RETAINED</v>
      </c>
      <c r="I45" s="70"/>
      <c r="J45" s="70"/>
      <c r="K45" s="70"/>
      <c r="L45" s="70"/>
      <c r="N45" s="2"/>
    </row>
    <row r="46" spans="1:17">
      <c r="A46" s="40"/>
      <c r="B46" s="57"/>
      <c r="C46" s="58" t="s">
        <v>50</v>
      </c>
      <c r="D46" s="58"/>
      <c r="E46" s="59"/>
      <c r="F46" s="43"/>
      <c r="G46" s="39" t="str">
        <f>VLOOKUP(F46,Sheet1!$A$8:$B$12,2,1)</f>
        <v>B</v>
      </c>
      <c r="H46" s="60" t="str">
        <f>VLOOKUP(F46,Sheet1!$A$14:$B$15,2,1)</f>
        <v>RETAINED</v>
      </c>
      <c r="I46" s="69"/>
      <c r="J46" s="69"/>
      <c r="K46" s="70"/>
      <c r="L46" s="70"/>
      <c r="N46" s="93"/>
      <c r="O46" s="93"/>
      <c r="P46" s="93"/>
      <c r="Q46" s="93"/>
    </row>
    <row r="47" spans="1:17">
      <c r="A47" s="40"/>
      <c r="B47" s="57"/>
      <c r="C47" s="58" t="s">
        <v>50</v>
      </c>
      <c r="D47" s="58"/>
      <c r="E47" s="59"/>
      <c r="F47" s="43"/>
      <c r="G47" s="39" t="str">
        <f>VLOOKUP(F47,Sheet1!$A$8:$B$12,2,1)</f>
        <v>B</v>
      </c>
      <c r="H47" s="60" t="str">
        <f>VLOOKUP(F47,Sheet1!$A$14:$B$15,2,1)</f>
        <v>RETAINED</v>
      </c>
      <c r="I47" s="69"/>
      <c r="J47" s="69"/>
      <c r="K47" s="70"/>
      <c r="L47" s="70"/>
      <c r="N47" s="92"/>
      <c r="O47" s="92"/>
      <c r="P47" s="92"/>
      <c r="Q47" s="92"/>
    </row>
    <row r="48" spans="1:17">
      <c r="A48" s="37"/>
      <c r="B48" s="57"/>
      <c r="C48" s="58" t="s">
        <v>50</v>
      </c>
      <c r="D48" s="58"/>
      <c r="E48" s="59"/>
      <c r="F48" s="43"/>
      <c r="G48" s="39" t="str">
        <f>VLOOKUP(F48,Sheet1!$A$8:$B$12,2,1)</f>
        <v>B</v>
      </c>
      <c r="H48" s="60" t="str">
        <f>VLOOKUP(F48,Sheet1!$A$14:$B$15,2,1)</f>
        <v>RETAINED</v>
      </c>
      <c r="I48" s="69"/>
      <c r="J48" s="69"/>
      <c r="K48" s="70"/>
      <c r="L48" s="70"/>
    </row>
    <row r="49" spans="1:17">
      <c r="A49" s="37"/>
      <c r="B49" s="57"/>
      <c r="C49" s="58" t="s">
        <v>50</v>
      </c>
      <c r="D49" s="58"/>
      <c r="E49" s="59"/>
      <c r="F49" s="43"/>
      <c r="G49" s="39" t="str">
        <f>VLOOKUP(F49,Sheet1!$A$8:$B$12,2,1)</f>
        <v>B</v>
      </c>
      <c r="H49" s="60" t="str">
        <f>VLOOKUP(F49,Sheet1!$A$14:$B$15,2,1)</f>
        <v>RETAINED</v>
      </c>
      <c r="I49" s="69"/>
      <c r="J49" s="69"/>
      <c r="K49" s="70"/>
      <c r="L49" s="70"/>
      <c r="M49" s="101" t="s">
        <v>32</v>
      </c>
      <c r="N49" s="102"/>
      <c r="O49" s="102"/>
      <c r="P49" s="102"/>
      <c r="Q49" s="102"/>
    </row>
    <row r="50" spans="1:17">
      <c r="A50" s="37"/>
      <c r="B50" s="57"/>
      <c r="C50" s="58" t="s">
        <v>50</v>
      </c>
      <c r="D50" s="58"/>
      <c r="E50" s="59"/>
      <c r="F50" s="43"/>
      <c r="G50" s="39" t="str">
        <f>VLOOKUP(F50,Sheet1!$A$8:$B$12,2,1)</f>
        <v>B</v>
      </c>
      <c r="H50" s="60" t="str">
        <f>VLOOKUP(F50,Sheet1!$A$14:$B$15,2,1)</f>
        <v>RETAINED</v>
      </c>
      <c r="I50" s="69"/>
      <c r="J50" s="69"/>
      <c r="K50" s="70"/>
      <c r="L50" s="70"/>
    </row>
    <row r="51" spans="1:17">
      <c r="A51" s="37"/>
      <c r="B51" s="57"/>
      <c r="C51" s="58" t="s">
        <v>50</v>
      </c>
      <c r="D51" s="58"/>
      <c r="E51" s="59"/>
      <c r="F51" s="43"/>
      <c r="G51" s="39" t="str">
        <f>VLOOKUP(F51,Sheet1!$A$8:$B$12,2,1)</f>
        <v>B</v>
      </c>
      <c r="H51" s="60" t="str">
        <f>VLOOKUP(F51,Sheet1!$A$14:$B$15,2,1)</f>
        <v>RETAINED</v>
      </c>
      <c r="I51" s="69"/>
      <c r="J51" s="69"/>
      <c r="K51" s="70"/>
      <c r="L51" s="70"/>
      <c r="N51" s="95"/>
      <c r="O51" s="95"/>
      <c r="P51" s="95"/>
      <c r="Q51" s="95"/>
    </row>
    <row r="52" spans="1:17">
      <c r="A52" s="37"/>
      <c r="B52" s="57"/>
      <c r="C52" s="58" t="s">
        <v>50</v>
      </c>
      <c r="D52" s="58"/>
      <c r="E52" s="59"/>
      <c r="F52" s="43"/>
      <c r="G52" s="39" t="str">
        <f>VLOOKUP(F52,Sheet1!$A$8:$B$12,2,1)</f>
        <v>B</v>
      </c>
      <c r="H52" s="60" t="str">
        <f>VLOOKUP(F52,Sheet1!$A$14:$B$15,2,1)</f>
        <v>RETAINED</v>
      </c>
      <c r="I52" s="69"/>
      <c r="J52" s="69"/>
      <c r="K52" s="70"/>
      <c r="L52" s="70"/>
      <c r="N52" s="87"/>
      <c r="O52" s="87"/>
      <c r="P52" s="87"/>
      <c r="Q52" s="87"/>
    </row>
    <row r="53" spans="1:17">
      <c r="A53" s="37"/>
      <c r="B53" s="57"/>
      <c r="C53" s="58" t="s">
        <v>50</v>
      </c>
      <c r="D53" s="58"/>
      <c r="E53" s="59"/>
      <c r="F53" s="43"/>
      <c r="G53" s="39" t="str">
        <f>VLOOKUP(F53,Sheet1!$A$8:$B$12,2,1)</f>
        <v>B</v>
      </c>
      <c r="H53" s="60" t="str">
        <f>VLOOKUP(F53,Sheet1!$A$14:$B$15,2,1)</f>
        <v>RETAINED</v>
      </c>
      <c r="I53" s="69"/>
      <c r="J53" s="69"/>
      <c r="K53" s="70"/>
      <c r="L53" s="70"/>
    </row>
    <row r="54" spans="1:17">
      <c r="A54" s="37"/>
      <c r="B54" s="57"/>
      <c r="C54" s="58" t="s">
        <v>50</v>
      </c>
      <c r="D54" s="58"/>
      <c r="E54" s="59"/>
      <c r="F54" s="43"/>
      <c r="G54" s="39" t="str">
        <f>VLOOKUP(F54,Sheet1!$A$8:$B$12,2,1)</f>
        <v>B</v>
      </c>
      <c r="H54" s="60" t="str">
        <f>VLOOKUP(F54,Sheet1!$A$14:$B$15,2,1)</f>
        <v>RETAINED</v>
      </c>
      <c r="I54" s="69"/>
      <c r="J54" s="69"/>
      <c r="K54" s="70"/>
      <c r="L54" s="70"/>
      <c r="N54" s="22" t="s">
        <v>34</v>
      </c>
      <c r="O54" s="18"/>
      <c r="P54" s="18"/>
      <c r="Q54" s="18"/>
    </row>
    <row r="55" spans="1:17">
      <c r="A55" s="37"/>
      <c r="B55" s="57"/>
      <c r="C55" s="58" t="s">
        <v>50</v>
      </c>
      <c r="D55" s="58"/>
      <c r="E55" s="59"/>
      <c r="F55" s="43"/>
      <c r="G55" s="39" t="str">
        <f>VLOOKUP(F55,Sheet1!$A$8:$B$12,2,1)</f>
        <v>B</v>
      </c>
      <c r="H55" s="60" t="str">
        <f>VLOOKUP(F55,Sheet1!$A$14:$B$15,2,1)</f>
        <v>RETAINED</v>
      </c>
      <c r="I55" s="69"/>
      <c r="J55" s="69"/>
      <c r="K55" s="70"/>
      <c r="L55" s="70"/>
    </row>
    <row r="56" spans="1:17">
      <c r="A56" s="37"/>
      <c r="B56" s="57"/>
      <c r="C56" s="58" t="s">
        <v>50</v>
      </c>
      <c r="D56" s="58"/>
      <c r="E56" s="59"/>
      <c r="F56" s="43"/>
      <c r="G56" s="39" t="str">
        <f>VLOOKUP(F56,Sheet1!$A$8:$B$12,2,1)</f>
        <v>B</v>
      </c>
      <c r="H56" s="60" t="str">
        <f>VLOOKUP(F56,Sheet1!$A$14:$B$15,2,1)</f>
        <v>RETAINED</v>
      </c>
      <c r="I56" s="69"/>
      <c r="J56" s="69"/>
      <c r="K56" s="70"/>
      <c r="L56" s="70"/>
      <c r="N56" s="95"/>
      <c r="O56" s="95"/>
      <c r="P56" s="95"/>
      <c r="Q56" s="95"/>
    </row>
    <row r="57" spans="1:17">
      <c r="A57" s="37"/>
      <c r="B57" s="57"/>
      <c r="C57" s="58" t="s">
        <v>50</v>
      </c>
      <c r="D57" s="58"/>
      <c r="E57" s="59"/>
      <c r="F57" s="43"/>
      <c r="G57" s="39" t="str">
        <f>VLOOKUP(F57,Sheet1!$A$8:$B$12,2,1)</f>
        <v>B</v>
      </c>
      <c r="H57" s="60" t="str">
        <f>VLOOKUP(F57,Sheet1!$A$14:$B$15,2,1)</f>
        <v>RETAINED</v>
      </c>
      <c r="I57" s="69"/>
      <c r="J57" s="69"/>
      <c r="K57" s="70"/>
      <c r="L57" s="70"/>
      <c r="N57" s="87"/>
      <c r="O57" s="87"/>
      <c r="P57" s="87"/>
      <c r="Q57" s="87"/>
    </row>
    <row r="58" spans="1:17">
      <c r="A58" s="37">
        <v>1</v>
      </c>
      <c r="B58" s="57"/>
      <c r="C58" s="58" t="s">
        <v>50</v>
      </c>
      <c r="D58" s="58"/>
      <c r="E58" s="59"/>
      <c r="F58" s="43"/>
      <c r="G58" s="39" t="str">
        <f>VLOOKUP(F58,Sheet1!$A$8:$B$12,2,1)</f>
        <v>B</v>
      </c>
      <c r="H58" s="60" t="str">
        <f>VLOOKUP(F58,Sheet1!$A$14:$B$15,2,1)</f>
        <v>RETAINED</v>
      </c>
      <c r="I58" s="69"/>
      <c r="J58" s="69"/>
      <c r="K58" s="70"/>
      <c r="L58" s="70"/>
    </row>
    <row r="59" spans="1:17">
      <c r="A59" s="37">
        <v>2</v>
      </c>
      <c r="B59" s="57"/>
      <c r="C59" s="58" t="s">
        <v>50</v>
      </c>
      <c r="D59" s="58"/>
      <c r="E59" s="59"/>
      <c r="F59" s="43"/>
      <c r="G59" s="39" t="str">
        <f>VLOOKUP(F59,Sheet1!$A$8:$B$12,2,1)</f>
        <v>B</v>
      </c>
      <c r="H59" s="60" t="str">
        <f>VLOOKUP(F59,Sheet1!$A$14:$B$15,2,1)</f>
        <v>RETAINED</v>
      </c>
      <c r="I59" s="69"/>
      <c r="J59" s="69"/>
      <c r="K59" s="70"/>
      <c r="L59" s="70"/>
      <c r="N59" s="2" t="s">
        <v>7</v>
      </c>
    </row>
    <row r="60" spans="1:17">
      <c r="A60" s="41">
        <v>3</v>
      </c>
      <c r="B60" s="57"/>
      <c r="C60" s="58" t="s">
        <v>50</v>
      </c>
      <c r="D60" s="58"/>
      <c r="E60" s="59"/>
      <c r="F60" s="42"/>
      <c r="G60" s="39" t="str">
        <f>VLOOKUP(F60,Sheet1!$A$8:$B$12,2,1)</f>
        <v>B</v>
      </c>
      <c r="H60" s="60" t="str">
        <f>VLOOKUP(F60,Sheet1!$A$14:$B$15,2,1)</f>
        <v>RETAINED</v>
      </c>
      <c r="I60" s="70"/>
      <c r="J60" s="70"/>
      <c r="K60" s="70"/>
      <c r="L60" s="70"/>
      <c r="N60" s="94" t="s">
        <v>33</v>
      </c>
      <c r="O60" s="94"/>
      <c r="P60" s="94"/>
    </row>
    <row r="61" spans="1:17">
      <c r="A61" s="41">
        <v>4</v>
      </c>
      <c r="B61" s="57"/>
      <c r="C61" s="58" t="s">
        <v>50</v>
      </c>
      <c r="D61" s="58"/>
      <c r="E61" s="59"/>
      <c r="F61" s="42"/>
      <c r="G61" s="39" t="str">
        <f>VLOOKUP(F61,Sheet1!$A$8:$B$12,2,1)</f>
        <v>B</v>
      </c>
      <c r="H61" s="60" t="str">
        <f>VLOOKUP(F61,Sheet1!$A$14:$B$15,2,1)</f>
        <v>RETAINED</v>
      </c>
      <c r="I61" s="70"/>
      <c r="J61" s="70"/>
      <c r="K61" s="70"/>
      <c r="L61" s="70"/>
      <c r="N61" s="89" t="s">
        <v>11</v>
      </c>
      <c r="O61" s="89"/>
      <c r="P61" s="89"/>
      <c r="Q61" s="89"/>
    </row>
    <row r="62" spans="1:17">
      <c r="A62" s="41"/>
      <c r="B62" s="57"/>
      <c r="C62" s="58" t="s">
        <v>50</v>
      </c>
      <c r="D62" s="58"/>
      <c r="E62" s="59"/>
      <c r="F62" s="42"/>
      <c r="G62" s="39" t="str">
        <f>VLOOKUP(F62,Sheet1!$A$8:$B$12,2,1)</f>
        <v>B</v>
      </c>
      <c r="H62" s="60" t="str">
        <f>VLOOKUP(F62,Sheet1!$A$14:$B$15,2,1)</f>
        <v>RETAINED</v>
      </c>
      <c r="I62" s="70"/>
      <c r="J62" s="70"/>
      <c r="K62" s="70"/>
      <c r="L62" s="70"/>
      <c r="N62" s="89"/>
      <c r="O62" s="89"/>
      <c r="P62" s="89"/>
      <c r="Q62" s="89"/>
    </row>
    <row r="63" spans="1:17">
      <c r="A63" s="41"/>
      <c r="B63" s="57"/>
      <c r="C63" s="58" t="s">
        <v>50</v>
      </c>
      <c r="D63" s="58"/>
      <c r="E63" s="59"/>
      <c r="F63" s="42"/>
      <c r="G63" s="39" t="str">
        <f>VLOOKUP(F63,Sheet1!$A$8:$B$12,2,1)</f>
        <v>B</v>
      </c>
      <c r="H63" s="60" t="str">
        <f>VLOOKUP(F63,Sheet1!$A$14:$B$15,2,1)</f>
        <v>RETAINED</v>
      </c>
      <c r="I63" s="70"/>
      <c r="J63" s="70"/>
      <c r="K63" s="70"/>
      <c r="L63" s="70"/>
      <c r="N63" s="89"/>
      <c r="O63" s="89"/>
      <c r="P63" s="89"/>
      <c r="Q63" s="89"/>
    </row>
    <row r="64" spans="1:17">
      <c r="A64" s="41"/>
      <c r="B64" s="57"/>
      <c r="C64" s="58" t="s">
        <v>50</v>
      </c>
      <c r="D64" s="58"/>
      <c r="E64" s="59"/>
      <c r="F64" s="42"/>
      <c r="G64" s="39" t="str">
        <f>VLOOKUP(F64,Sheet1!$A$8:$B$12,2,1)</f>
        <v>B</v>
      </c>
      <c r="H64" s="60" t="str">
        <f>VLOOKUP(F64,Sheet1!$A$14:$B$15,2,1)</f>
        <v>RETAINED</v>
      </c>
      <c r="I64" s="70"/>
      <c r="J64" s="70"/>
      <c r="K64" s="70"/>
      <c r="L64" s="70"/>
      <c r="N64" s="90" t="s">
        <v>28</v>
      </c>
      <c r="O64" s="90"/>
      <c r="P64" s="90"/>
      <c r="Q64" s="90"/>
    </row>
    <row r="65" spans="1:17">
      <c r="A65" s="41"/>
      <c r="B65" s="57"/>
      <c r="C65" s="58" t="s">
        <v>50</v>
      </c>
      <c r="D65" s="58"/>
      <c r="E65" s="59"/>
      <c r="F65" s="42"/>
      <c r="G65" s="39" t="str">
        <f>VLOOKUP(F65,Sheet1!$A$8:$B$12,2,1)</f>
        <v>B</v>
      </c>
      <c r="H65" s="60" t="str">
        <f>VLOOKUP(F65,Sheet1!$A$14:$B$15,2,1)</f>
        <v>RETAINED</v>
      </c>
      <c r="I65" s="70"/>
      <c r="J65" s="70"/>
      <c r="K65" s="70"/>
      <c r="L65" s="70"/>
      <c r="N65" s="90"/>
      <c r="O65" s="90"/>
      <c r="P65" s="90"/>
      <c r="Q65" s="90"/>
    </row>
    <row r="66" spans="1:17">
      <c r="A66" s="41"/>
      <c r="B66" s="57"/>
      <c r="C66" s="58" t="s">
        <v>50</v>
      </c>
      <c r="D66" s="58"/>
      <c r="E66" s="59"/>
      <c r="F66" s="42"/>
      <c r="G66" s="39" t="str">
        <f>VLOOKUP(F66,Sheet1!$A$8:$B$12,2,1)</f>
        <v>B</v>
      </c>
      <c r="H66" s="60" t="str">
        <f>VLOOKUP(F66,Sheet1!$A$14:$B$15,2,1)</f>
        <v>RETAINED</v>
      </c>
      <c r="I66" s="70"/>
      <c r="J66" s="70"/>
      <c r="K66" s="70"/>
      <c r="L66" s="70"/>
      <c r="N66" s="90"/>
      <c r="O66" s="90"/>
      <c r="P66" s="90"/>
      <c r="Q66" s="90"/>
    </row>
    <row r="67" spans="1:17">
      <c r="A67" s="41"/>
      <c r="B67" s="57"/>
      <c r="C67" s="58" t="s">
        <v>50</v>
      </c>
      <c r="D67" s="58"/>
      <c r="E67" s="59"/>
      <c r="F67" s="42"/>
      <c r="G67" s="39" t="str">
        <f>VLOOKUP(F67,Sheet1!$A$8:$B$12,2,1)</f>
        <v>B</v>
      </c>
      <c r="H67" s="60" t="str">
        <f>VLOOKUP(F67,Sheet1!$A$14:$B$15,2,1)</f>
        <v>RETAINED</v>
      </c>
      <c r="I67" s="70"/>
      <c r="J67" s="70"/>
      <c r="K67" s="70"/>
      <c r="L67" s="70"/>
      <c r="N67" s="89" t="s">
        <v>29</v>
      </c>
      <c r="O67" s="89"/>
      <c r="P67" s="89"/>
      <c r="Q67" s="89"/>
    </row>
    <row r="68" spans="1:17">
      <c r="A68" s="41"/>
      <c r="B68" s="57"/>
      <c r="C68" s="58" t="s">
        <v>50</v>
      </c>
      <c r="D68" s="58"/>
      <c r="E68" s="59"/>
      <c r="F68" s="42"/>
      <c r="G68" s="39" t="str">
        <f>VLOOKUP(F68,Sheet1!$A$8:$B$12,2,1)</f>
        <v>B</v>
      </c>
      <c r="H68" s="60" t="str">
        <f>VLOOKUP(F68,Sheet1!$A$14:$B$15,2,1)</f>
        <v>RETAINED</v>
      </c>
      <c r="I68" s="70"/>
      <c r="J68" s="70"/>
      <c r="K68" s="70"/>
      <c r="L68" s="70"/>
      <c r="N68" s="89"/>
      <c r="O68" s="89"/>
      <c r="P68" s="89"/>
      <c r="Q68" s="89"/>
    </row>
    <row r="69" spans="1:17">
      <c r="A69" s="44"/>
      <c r="B69" s="61"/>
      <c r="C69" s="62" t="s">
        <v>50</v>
      </c>
      <c r="D69" s="62"/>
      <c r="E69" s="63"/>
      <c r="F69" s="45"/>
      <c r="G69" s="46" t="str">
        <f>VLOOKUP(F69,Sheet1!$A$8:$B$12,2,1)</f>
        <v>B</v>
      </c>
      <c r="H69" s="64" t="str">
        <f>VLOOKUP(F69,Sheet1!$A$14:$B$15,2,1)</f>
        <v>RETAINED</v>
      </c>
      <c r="I69" s="71"/>
      <c r="J69" s="71"/>
      <c r="K69" s="71"/>
      <c r="L69" s="71"/>
      <c r="N69" s="94" t="s">
        <v>30</v>
      </c>
      <c r="O69" s="94"/>
      <c r="P69" s="94"/>
      <c r="Q69" s="94"/>
    </row>
    <row r="70" spans="1:17">
      <c r="A70" s="51">
        <f>COUNT(A44:A69)</f>
        <v>4</v>
      </c>
      <c r="B70" s="66" t="s">
        <v>51</v>
      </c>
      <c r="C70" s="67"/>
      <c r="D70" s="67"/>
      <c r="E70" s="68"/>
      <c r="F70" s="52"/>
      <c r="G70" s="53"/>
      <c r="H70" s="55"/>
      <c r="I70" s="73"/>
      <c r="J70" s="73"/>
      <c r="K70" s="73"/>
      <c r="L70" s="73"/>
      <c r="N70" s="94"/>
      <c r="O70" s="94"/>
      <c r="P70" s="94"/>
      <c r="Q70" s="94"/>
    </row>
    <row r="71" spans="1:17">
      <c r="A71" s="51">
        <f>A70+A43</f>
        <v>4</v>
      </c>
      <c r="B71" s="66" t="s">
        <v>52</v>
      </c>
      <c r="C71" s="67"/>
      <c r="D71" s="67"/>
      <c r="E71" s="68"/>
      <c r="F71" s="52"/>
      <c r="G71" s="53"/>
      <c r="H71" s="55"/>
      <c r="I71" s="73"/>
      <c r="J71" s="73"/>
      <c r="K71" s="73"/>
      <c r="L71" s="73"/>
      <c r="N71" s="91" t="s">
        <v>53</v>
      </c>
      <c r="O71" s="91"/>
      <c r="P71" s="91"/>
      <c r="Q71" s="91"/>
    </row>
  </sheetData>
  <protectedRanges>
    <protectedRange sqref="C4 C6 C8 G4 G6 K4 K6 K8 O8 A13:F42 A44:F69 I13:L42 I44:L69 N56:N57 N51:N52 N43:N44 N36:N37" name="Range1"/>
  </protectedRanges>
  <mergeCells count="174">
    <mergeCell ref="B70:E70"/>
    <mergeCell ref="B71:E71"/>
    <mergeCell ref="O1:Q3"/>
    <mergeCell ref="B1:N1"/>
    <mergeCell ref="B2:N2"/>
    <mergeCell ref="A1:A3"/>
    <mergeCell ref="E4:F4"/>
    <mergeCell ref="N44:Q44"/>
    <mergeCell ref="M41:Q41"/>
    <mergeCell ref="M34:Q34"/>
    <mergeCell ref="M49:Q49"/>
    <mergeCell ref="F10:G12"/>
    <mergeCell ref="G6:H6"/>
    <mergeCell ref="I6:J6"/>
    <mergeCell ref="I8:J8"/>
    <mergeCell ref="I4:J4"/>
    <mergeCell ref="G4:H4"/>
    <mergeCell ref="O8:Q8"/>
    <mergeCell ref="K4:N4"/>
    <mergeCell ref="K6:Q6"/>
    <mergeCell ref="C8:H8"/>
    <mergeCell ref="K32:L32"/>
    <mergeCell ref="I37:J37"/>
    <mergeCell ref="K37:L37"/>
    <mergeCell ref="I38:J38"/>
    <mergeCell ref="K38:L38"/>
    <mergeCell ref="I39:J39"/>
    <mergeCell ref="K39:L39"/>
    <mergeCell ref="N19:Q19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N29:Q29"/>
    <mergeCell ref="K24:L24"/>
    <mergeCell ref="K25:L25"/>
    <mergeCell ref="K33:L33"/>
    <mergeCell ref="N61:Q63"/>
    <mergeCell ref="N64:Q66"/>
    <mergeCell ref="N67:Q68"/>
    <mergeCell ref="N71:Q71"/>
    <mergeCell ref="N47:Q47"/>
    <mergeCell ref="N46:Q46"/>
    <mergeCell ref="N60:P60"/>
    <mergeCell ref="N69:Q70"/>
    <mergeCell ref="N51:Q51"/>
    <mergeCell ref="N52:Q52"/>
    <mergeCell ref="N56:Q56"/>
    <mergeCell ref="N57:Q57"/>
    <mergeCell ref="M40:Q40"/>
    <mergeCell ref="N36:Q36"/>
    <mergeCell ref="N43:Q43"/>
    <mergeCell ref="N28:Q28"/>
    <mergeCell ref="N30:Q30"/>
    <mergeCell ref="N31:Q31"/>
    <mergeCell ref="N37:Q37"/>
    <mergeCell ref="N27:Q27"/>
    <mergeCell ref="N13:Q13"/>
    <mergeCell ref="K23:L23"/>
    <mergeCell ref="I10:L10"/>
    <mergeCell ref="I11:J12"/>
    <mergeCell ref="K11:L12"/>
    <mergeCell ref="A10:A12"/>
    <mergeCell ref="H10:H12"/>
    <mergeCell ref="A8:B8"/>
    <mergeCell ref="A6:B6"/>
    <mergeCell ref="B10:E12"/>
    <mergeCell ref="E6:F6"/>
    <mergeCell ref="C6:D6"/>
    <mergeCell ref="I51:J51"/>
    <mergeCell ref="K56:L56"/>
    <mergeCell ref="C4:D4"/>
    <mergeCell ref="K13:L13"/>
    <mergeCell ref="I23:J2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13:J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I63:J63"/>
    <mergeCell ref="I64:J64"/>
    <mergeCell ref="I65:J65"/>
    <mergeCell ref="I35:J35"/>
    <mergeCell ref="I36:J36"/>
    <mergeCell ref="I40:J40"/>
    <mergeCell ref="K57:L57"/>
    <mergeCell ref="K58:L58"/>
    <mergeCell ref="K59:L59"/>
    <mergeCell ref="K60:L60"/>
    <mergeCell ref="I46:J46"/>
    <mergeCell ref="I47:J47"/>
    <mergeCell ref="I48:J48"/>
    <mergeCell ref="I49:J49"/>
    <mergeCell ref="I50:J50"/>
    <mergeCell ref="I41:J41"/>
    <mergeCell ref="I42:J42"/>
    <mergeCell ref="I44:J44"/>
    <mergeCell ref="I43:J43"/>
    <mergeCell ref="I56:J56"/>
    <mergeCell ref="I57:J57"/>
    <mergeCell ref="I58:J58"/>
    <mergeCell ref="I59:J59"/>
    <mergeCell ref="I60:J60"/>
    <mergeCell ref="K42:L42"/>
    <mergeCell ref="K44:L44"/>
    <mergeCell ref="K43:L43"/>
    <mergeCell ref="I45:J45"/>
    <mergeCell ref="K45:L45"/>
    <mergeCell ref="I71:J71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I66:J66"/>
    <mergeCell ref="I67:J67"/>
    <mergeCell ref="I68:J68"/>
    <mergeCell ref="I69:J69"/>
    <mergeCell ref="I70:J70"/>
    <mergeCell ref="I61:J61"/>
    <mergeCell ref="I62:J62"/>
    <mergeCell ref="B43:E43"/>
    <mergeCell ref="I53:J53"/>
    <mergeCell ref="I54:J54"/>
    <mergeCell ref="I55:J55"/>
    <mergeCell ref="K55:L55"/>
    <mergeCell ref="K46:L46"/>
    <mergeCell ref="I52:J52"/>
    <mergeCell ref="I24:J24"/>
    <mergeCell ref="I25:J25"/>
    <mergeCell ref="K52:L52"/>
    <mergeCell ref="K53:L53"/>
    <mergeCell ref="K54:L54"/>
    <mergeCell ref="K34:L34"/>
    <mergeCell ref="K35:L35"/>
    <mergeCell ref="K36:L36"/>
    <mergeCell ref="K40:L40"/>
    <mergeCell ref="K41:L41"/>
    <mergeCell ref="I33:J33"/>
    <mergeCell ref="I34:J34"/>
    <mergeCell ref="K47:L47"/>
    <mergeCell ref="K48:L48"/>
    <mergeCell ref="K49:L49"/>
    <mergeCell ref="K50:L50"/>
    <mergeCell ref="K51:L51"/>
  </mergeCells>
  <printOptions horizontalCentered="1"/>
  <pageMargins left="0.25" right="0.25" top="0.44" bottom="0.53" header="0.3" footer="0.3"/>
  <pageSetup paperSize="5" scale="75" orientation="portrait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opLeftCell="A4" zoomScale="145" zoomScaleNormal="145" workbookViewId="0">
      <selection activeCell="B16" sqref="B16"/>
    </sheetView>
  </sheetViews>
  <sheetFormatPr defaultRowHeight="15"/>
  <sheetData>
    <row r="2" spans="1:3">
      <c r="A2" s="86" t="s">
        <v>41</v>
      </c>
      <c r="B2" s="86"/>
      <c r="C2" s="86"/>
    </row>
    <row r="3" spans="1:3">
      <c r="A3" s="86" t="s">
        <v>42</v>
      </c>
      <c r="B3" s="86"/>
      <c r="C3" s="86"/>
    </row>
    <row r="4" spans="1:3">
      <c r="A4" s="86" t="s">
        <v>43</v>
      </c>
      <c r="B4" s="86"/>
      <c r="C4" s="86"/>
    </row>
    <row r="5" spans="1:3">
      <c r="A5" s="86" t="s">
        <v>44</v>
      </c>
      <c r="B5" s="86"/>
      <c r="C5" s="86"/>
    </row>
    <row r="6" spans="1:3">
      <c r="A6" s="86" t="s">
        <v>45</v>
      </c>
      <c r="B6" s="86"/>
      <c r="C6" s="86"/>
    </row>
    <row r="8" spans="1:3">
      <c r="A8" s="30">
        <v>0</v>
      </c>
      <c r="B8" t="s">
        <v>36</v>
      </c>
    </row>
    <row r="9" spans="1:3">
      <c r="A9" s="30">
        <v>0.75</v>
      </c>
      <c r="B9" t="s">
        <v>37</v>
      </c>
    </row>
    <row r="10" spans="1:3">
      <c r="A10" s="30">
        <v>0.8</v>
      </c>
      <c r="B10" t="s">
        <v>38</v>
      </c>
    </row>
    <row r="11" spans="1:3">
      <c r="A11" s="30">
        <v>0.85</v>
      </c>
      <c r="B11" t="s">
        <v>39</v>
      </c>
    </row>
    <row r="12" spans="1:3">
      <c r="A12" s="30">
        <v>0.9</v>
      </c>
      <c r="B12" t="s">
        <v>40</v>
      </c>
    </row>
    <row r="14" spans="1:3">
      <c r="A14" s="30">
        <v>0</v>
      </c>
      <c r="B14" t="s">
        <v>9</v>
      </c>
    </row>
    <row r="15" spans="1:3">
      <c r="A15" s="30">
        <v>0.75</v>
      </c>
      <c r="B15" t="s">
        <v>8</v>
      </c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Form 5 (SF5)</vt:lpstr>
      <vt:lpstr>Sheet1</vt:lpstr>
      <vt:lpstr>'School Form 5 (SF5)'!Print_Area</vt:lpstr>
      <vt:lpstr>'School Form 5 (SF5)'!Print_Titles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User</cp:lastModifiedBy>
  <cp:lastPrinted>2014-03-10T07:05:44Z</cp:lastPrinted>
  <dcterms:created xsi:type="dcterms:W3CDTF">2012-07-23T16:09:53Z</dcterms:created>
  <dcterms:modified xsi:type="dcterms:W3CDTF">2014-03-11T04:37:50Z</dcterms:modified>
</cp:coreProperties>
</file>